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/>
  <mc:AlternateContent xmlns:mc="http://schemas.openxmlformats.org/markup-compatibility/2006">
    <mc:Choice Requires="x15">
      <x15ac:absPath xmlns:x15ac="http://schemas.microsoft.com/office/spreadsheetml/2010/11/ac" url="D:\O\tonery\020\1 výzva\"/>
    </mc:Choice>
  </mc:AlternateContent>
  <xr:revisionPtr revIDLastSave="0" documentId="13_ncr:1_{06FE448A-6C04-4487-A320-7C3877534711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Tonery" sheetId="1" r:id="rId1"/>
  </sheets>
  <definedNames>
    <definedName name="_xlnm.Print_Area" localSheetId="0">Tonery!$B$2:$T$14</definedName>
  </definedNames>
  <calcPr calcId="191029"/>
</workbook>
</file>

<file path=xl/calcChain.xml><?xml version="1.0" encoding="utf-8"?>
<calcChain xmlns="http://schemas.openxmlformats.org/spreadsheetml/2006/main">
  <c r="R11" i="1" l="1"/>
  <c r="S11" i="1"/>
  <c r="H11" i="1"/>
  <c r="O11" i="1"/>
  <c r="R8" i="1" l="1"/>
  <c r="H8" i="1"/>
  <c r="O8" i="1"/>
  <c r="S8" i="1" l="1"/>
  <c r="H7" i="1"/>
  <c r="H9" i="1"/>
  <c r="H10" i="1"/>
  <c r="S10" i="1" l="1"/>
  <c r="R10" i="1"/>
  <c r="O10" i="1"/>
  <c r="S9" i="1"/>
  <c r="R9" i="1"/>
  <c r="O9" i="1"/>
  <c r="S7" i="1"/>
  <c r="R7" i="1"/>
  <c r="O7" i="1"/>
  <c r="P14" i="1" s="1"/>
  <c r="Q14" i="1" l="1"/>
</calcChain>
</file>

<file path=xl/sharedStrings.xml><?xml version="1.0" encoding="utf-8"?>
<sst xmlns="http://schemas.openxmlformats.org/spreadsheetml/2006/main" count="49" uniqueCount="42">
  <si>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</si>
  <si>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</si>
  <si>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</si>
  <si>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</si>
  <si>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</si>
  <si>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</si>
  <si>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</si>
  <si>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</si>
  <si>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</si>
  <si>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</si>
  <si>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</si>
  <si>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</si>
  <si>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</si>
  <si>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</si>
  <si>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</si>
  <si>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</si>
  <si>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</si>
  <si>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</si>
  <si>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</si>
  <si>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</si>
  <si>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</si>
  <si>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</si>
  <si>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</si>
  <si>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</si>
  <si>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</si>
  <si>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</si>
  <si>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</si>
  <si>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</si>
  <si>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Samostatná faktura</t>
  </si>
  <si>
    <t>NE</t>
  </si>
  <si>
    <r>
      <t>Pokud fin</t>
    </r>
    <r>
      <rPr>
        <b/>
        <sz val="11"/>
        <color theme="1"/>
        <rFont val="Calibri"/>
        <family val="2"/>
        <charset val="238"/>
        <scheme val="minor"/>
      </rPr>
      <t>ancováno z projektových prostředků, pak ŘEŠITEL</t>
    </r>
    <r>
      <rPr>
        <b/>
        <sz val="11"/>
        <rFont val="Calibri"/>
        <scheme val="minor"/>
      </rPr>
      <t xml:space="preserve"> uvede</t>
    </r>
    <r>
      <rPr>
        <b/>
        <sz val="11"/>
        <color theme="1"/>
        <rFont val="Calibri"/>
        <family val="2"/>
        <charset val="238"/>
        <scheme val="minor"/>
      </rPr>
      <t>: NÁZEV A ČÍSLO DOTAČNÍHO PROJEKTU</t>
    </r>
  </si>
  <si>
    <t>Příloha č. 2 Kupní smlouvy - technická specifikace
Tonery (II.) 020 - 2021 (originální)</t>
  </si>
  <si>
    <t>OVZ - Ing. Andrea Šimková,
Tel.: 37763 1201,
simkov@rek.zcu.cz</t>
  </si>
  <si>
    <t xml:space="preserve">Univerzitní 8, 
301 00 Plzeň, 
Fakulta strojní,
Odbor právní ,
místnost UU 207 
</t>
  </si>
  <si>
    <t>Originální toner. Výtěžnost  3 100 stran.</t>
  </si>
  <si>
    <t>Originální toner. Výtěžnost  2 300 stran.</t>
  </si>
  <si>
    <t>Originální toner. Výtěžnost 30 000 stran.</t>
  </si>
  <si>
    <t>Toner do tiskárny Canon - MF641Cw, Y - žlutý</t>
  </si>
  <si>
    <t>Toner do tiskárny Canon - MF641Cw, K - černý</t>
  </si>
  <si>
    <t>Toner do tiskárny Canon - MF641Cw, C - modrý</t>
  </si>
  <si>
    <t>Toner do tiskárny Canon - MF641Cw, M - červený</t>
  </si>
  <si>
    <t>Toner do tiskárny TATriumpf-Adler 4006ci - černý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</si>
</sst>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scheme val="minor"/>
    </font>
    <font>
      <b/>
      <sz val="11"/>
      <color theme="1"/>
      <name val="Calibri"/>
      <scheme val="minor"/>
    </font>
    <font>
      <sz val="13"/>
      <color theme="1"/>
      <name val="Calibri"/>
      <scheme val="minor"/>
    </font>
    <font>
      <sz val="11"/>
      <name val="Calibri"/>
      <scheme val="minor"/>
    </font>
    <font>
      <b/>
      <u/>
      <sz val="12"/>
      <color indexed="2"/>
      <name val="Calibri"/>
      <scheme val="minor"/>
    </font>
    <font>
      <sz val="11"/>
      <color rgb="FF005A9E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1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4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3" fillId="0" borderId="3" xfId="0" applyNumberFormat="1" applyFont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5" fillId="0" borderId="0" xfId="0" applyFont="1" applyAlignment="1">
      <alignment vertical="top" wrapText="1"/>
    </xf>
    <xf numFmtId="0" fontId="10" fillId="0" borderId="0" xfId="0" applyFont="1" applyAlignment="1">
      <alignment horizontal="left"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9" fillId="0" borderId="0" xfId="0" applyFont="1"/>
    <xf numFmtId="0" fontId="19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4" borderId="11" xfId="0" applyFill="1" applyBorder="1" applyAlignment="1">
      <alignment horizontal="center" vertical="center"/>
    </xf>
    <xf numFmtId="164" fontId="0" fillId="3" borderId="11" xfId="0" applyNumberFormat="1" applyFill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1" fillId="3" borderId="15" xfId="0" applyFont="1" applyFill="1" applyBorder="1" applyAlignment="1">
      <alignment horizontal="left" vertical="center" wrapText="1" indent="1"/>
    </xf>
    <xf numFmtId="0" fontId="1" fillId="3" borderId="11" xfId="0" applyFont="1" applyFill="1" applyBorder="1" applyAlignment="1">
      <alignment horizontal="left" vertical="center" wrapText="1" indent="1"/>
    </xf>
    <xf numFmtId="0" fontId="1" fillId="3" borderId="13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14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9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164" fontId="3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" fillId="3" borderId="15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164" fontId="11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1" fillId="5" borderId="15" xfId="0" applyFont="1" applyFill="1" applyBorder="1" applyAlignment="1" applyProtection="1">
      <alignment horizontal="left" vertical="center" wrapText="1" indent="1"/>
      <protection locked="0"/>
    </xf>
    <xf numFmtId="0" fontId="11" fillId="5" borderId="11" xfId="0" applyFont="1" applyFill="1" applyBorder="1" applyAlignment="1" applyProtection="1">
      <alignment horizontal="left" vertical="center" wrapText="1" indent="1"/>
      <protection locked="0"/>
    </xf>
    <xf numFmtId="0" fontId="11" fillId="5" borderId="13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1"/>
  <sheetViews>
    <sheetView tabSelected="1" zoomScale="80" zoomScaleNormal="80" workbookViewId="0">
      <selection activeCell="N19" sqref="N1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6.28515625" style="1" customWidth="1"/>
    <col min="4" max="4" width="11.7109375" style="2" customWidth="1"/>
    <col min="5" max="5" width="11.28515625" style="3" customWidth="1"/>
    <col min="6" max="6" width="40.7109375" style="1" bestFit="1" customWidth="1"/>
    <col min="7" max="7" width="29.5703125" style="1" bestFit="1" customWidth="1"/>
    <col min="8" max="8" width="22.5703125" style="1" customWidth="1"/>
    <col min="9" max="9" width="20.5703125" style="1" bestFit="1" customWidth="1"/>
    <col min="10" max="10" width="16.85546875" style="1" customWidth="1"/>
    <col min="11" max="11" width="26.42578125" style="5" hidden="1" customWidth="1"/>
    <col min="12" max="12" width="30.140625" style="5" customWidth="1"/>
    <col min="13" max="13" width="32.28515625" style="5" customWidth="1"/>
    <col min="14" max="14" width="25.7109375" style="1" customWidth="1"/>
    <col min="15" max="15" width="16.5703125" style="1" hidden="1" customWidth="1"/>
    <col min="16" max="16" width="20.7109375" style="5" bestFit="1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140625" style="5" hidden="1" customWidth="1"/>
    <col min="21" max="21" width="52.28515625" style="4" bestFit="1" customWidth="1"/>
    <col min="22" max="16384" width="9.140625" style="5"/>
  </cols>
  <sheetData>
    <row r="1" spans="2:21" ht="43.15" customHeight="1" x14ac:dyDescent="0.25">
      <c r="B1" s="83" t="s">
        <v>31</v>
      </c>
      <c r="C1" s="84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102.75" customHeight="1" thickTop="1" thickBot="1" x14ac:dyDescent="0.3">
      <c r="B6" s="23" t="s">
        <v>3</v>
      </c>
      <c r="C6" s="38" t="s">
        <v>16</v>
      </c>
      <c r="D6" s="24" t="s">
        <v>4</v>
      </c>
      <c r="E6" s="38" t="s">
        <v>17</v>
      </c>
      <c r="F6" s="38" t="s">
        <v>18</v>
      </c>
      <c r="G6" s="25" t="s">
        <v>5</v>
      </c>
      <c r="H6" s="38" t="s">
        <v>13</v>
      </c>
      <c r="I6" s="38" t="s">
        <v>19</v>
      </c>
      <c r="J6" s="38" t="s">
        <v>20</v>
      </c>
      <c r="K6" s="38" t="s">
        <v>30</v>
      </c>
      <c r="L6" s="46" t="s">
        <v>21</v>
      </c>
      <c r="M6" s="38" t="s">
        <v>24</v>
      </c>
      <c r="N6" s="38" t="s">
        <v>22</v>
      </c>
      <c r="O6" s="38" t="s">
        <v>23</v>
      </c>
      <c r="P6" s="24" t="s">
        <v>6</v>
      </c>
      <c r="Q6" s="26" t="s">
        <v>7</v>
      </c>
      <c r="R6" s="76" t="s">
        <v>8</v>
      </c>
      <c r="S6" s="76" t="s">
        <v>9</v>
      </c>
      <c r="T6" s="38" t="s">
        <v>25</v>
      </c>
      <c r="U6" s="38" t="s">
        <v>26</v>
      </c>
    </row>
    <row r="7" spans="2:21" ht="34.9" customHeight="1" thickTop="1" x14ac:dyDescent="0.25">
      <c r="B7" s="64">
        <v>1</v>
      </c>
      <c r="C7" s="72" t="s">
        <v>38</v>
      </c>
      <c r="D7" s="65">
        <v>2</v>
      </c>
      <c r="E7" s="77" t="s">
        <v>27</v>
      </c>
      <c r="F7" s="72" t="s">
        <v>34</v>
      </c>
      <c r="G7" s="107"/>
      <c r="H7" s="66" t="str">
        <f>IF(P7&gt;1999,"ANO","NE")</f>
        <v>NE</v>
      </c>
      <c r="I7" s="98" t="s">
        <v>28</v>
      </c>
      <c r="J7" s="80" t="s">
        <v>29</v>
      </c>
      <c r="K7" s="80"/>
      <c r="L7" s="101" t="s">
        <v>32</v>
      </c>
      <c r="M7" s="101" t="s">
        <v>33</v>
      </c>
      <c r="N7" s="67">
        <v>14</v>
      </c>
      <c r="O7" s="68">
        <f>D7*P7</f>
        <v>3500</v>
      </c>
      <c r="P7" s="69">
        <v>1750</v>
      </c>
      <c r="Q7" s="104"/>
      <c r="R7" s="70">
        <f>D7*Q7</f>
        <v>0</v>
      </c>
      <c r="S7" s="71" t="str">
        <f t="shared" ref="S7:S10" si="0">IF(ISNUMBER(Q7), IF(Q7&gt;P7,"NEVYHOVUJE","VYHOVUJE")," ")</f>
        <v xml:space="preserve"> </v>
      </c>
      <c r="T7" s="80"/>
      <c r="U7" s="90" t="s">
        <v>10</v>
      </c>
    </row>
    <row r="8" spans="2:21" ht="34.9" customHeight="1" x14ac:dyDescent="0.25">
      <c r="B8" s="48">
        <v>2</v>
      </c>
      <c r="C8" s="73" t="s">
        <v>37</v>
      </c>
      <c r="D8" s="49">
        <v>1</v>
      </c>
      <c r="E8" s="78" t="s">
        <v>27</v>
      </c>
      <c r="F8" s="73" t="s">
        <v>35</v>
      </c>
      <c r="G8" s="108"/>
      <c r="H8" s="53" t="str">
        <f>IF(P8&gt;1999,"ANO","NE")</f>
        <v>NE</v>
      </c>
      <c r="I8" s="99"/>
      <c r="J8" s="81"/>
      <c r="K8" s="81"/>
      <c r="L8" s="102"/>
      <c r="M8" s="102"/>
      <c r="N8" s="50">
        <v>14</v>
      </c>
      <c r="O8" s="51">
        <f>D8*P8</f>
        <v>1750</v>
      </c>
      <c r="P8" s="54">
        <v>1750</v>
      </c>
      <c r="Q8" s="105"/>
      <c r="R8" s="52">
        <f>D8*Q8</f>
        <v>0</v>
      </c>
      <c r="S8" s="55" t="str">
        <f t="shared" ref="S8" si="1">IF(ISNUMBER(Q8), IF(Q8&gt;P8,"NEVYHOVUJE","VYHOVUJE")," ")</f>
        <v xml:space="preserve"> </v>
      </c>
      <c r="T8" s="81"/>
      <c r="U8" s="91"/>
    </row>
    <row r="9" spans="2:21" ht="34.9" customHeight="1" x14ac:dyDescent="0.25">
      <c r="B9" s="48">
        <v>3</v>
      </c>
      <c r="C9" s="73" t="s">
        <v>39</v>
      </c>
      <c r="D9" s="49">
        <v>1</v>
      </c>
      <c r="E9" s="78" t="s">
        <v>27</v>
      </c>
      <c r="F9" s="73" t="s">
        <v>35</v>
      </c>
      <c r="G9" s="108"/>
      <c r="H9" s="53" t="str">
        <f>IF(P9&gt;1999,"ANO","NE")</f>
        <v>NE</v>
      </c>
      <c r="I9" s="99"/>
      <c r="J9" s="81"/>
      <c r="K9" s="81"/>
      <c r="L9" s="102"/>
      <c r="M9" s="102"/>
      <c r="N9" s="50">
        <v>14</v>
      </c>
      <c r="O9" s="51">
        <f>D9*P9</f>
        <v>1750</v>
      </c>
      <c r="P9" s="54">
        <v>1750</v>
      </c>
      <c r="Q9" s="105"/>
      <c r="R9" s="52">
        <f>D9*Q9</f>
        <v>0</v>
      </c>
      <c r="S9" s="55" t="str">
        <f t="shared" si="0"/>
        <v xml:space="preserve"> </v>
      </c>
      <c r="T9" s="81"/>
      <c r="U9" s="91"/>
    </row>
    <row r="10" spans="2:21" ht="34.9" customHeight="1" x14ac:dyDescent="0.25">
      <c r="B10" s="48">
        <v>4</v>
      </c>
      <c r="C10" s="73" t="s">
        <v>40</v>
      </c>
      <c r="D10" s="49">
        <v>1</v>
      </c>
      <c r="E10" s="78" t="s">
        <v>27</v>
      </c>
      <c r="F10" s="73" t="s">
        <v>35</v>
      </c>
      <c r="G10" s="108"/>
      <c r="H10" s="53" t="str">
        <f>IF(P10&gt;1999,"ANO","NE")</f>
        <v>NE</v>
      </c>
      <c r="I10" s="99"/>
      <c r="J10" s="81"/>
      <c r="K10" s="81"/>
      <c r="L10" s="102"/>
      <c r="M10" s="102"/>
      <c r="N10" s="50">
        <v>14</v>
      </c>
      <c r="O10" s="51">
        <f>D10*P10</f>
        <v>1750</v>
      </c>
      <c r="P10" s="54">
        <v>1750</v>
      </c>
      <c r="Q10" s="105"/>
      <c r="R10" s="52">
        <f>D10*Q10</f>
        <v>0</v>
      </c>
      <c r="S10" s="55" t="str">
        <f t="shared" si="0"/>
        <v xml:space="preserve"> </v>
      </c>
      <c r="T10" s="81"/>
      <c r="U10" s="91"/>
    </row>
    <row r="11" spans="2:21" ht="34.9" customHeight="1" thickBot="1" x14ac:dyDescent="0.3">
      <c r="B11" s="56">
        <v>5</v>
      </c>
      <c r="C11" s="74" t="s">
        <v>41</v>
      </c>
      <c r="D11" s="57">
        <v>2</v>
      </c>
      <c r="E11" s="79" t="s">
        <v>27</v>
      </c>
      <c r="F11" s="74" t="s">
        <v>36</v>
      </c>
      <c r="G11" s="109"/>
      <c r="H11" s="58" t="str">
        <f>IF(P11&gt;1999,"ANO","NE")</f>
        <v>ANO</v>
      </c>
      <c r="I11" s="100"/>
      <c r="J11" s="82"/>
      <c r="K11" s="82"/>
      <c r="L11" s="103"/>
      <c r="M11" s="103"/>
      <c r="N11" s="59">
        <v>14</v>
      </c>
      <c r="O11" s="60">
        <f>D11*P11</f>
        <v>4200</v>
      </c>
      <c r="P11" s="61">
        <v>2100</v>
      </c>
      <c r="Q11" s="106"/>
      <c r="R11" s="62">
        <f>D11*Q11</f>
        <v>0</v>
      </c>
      <c r="S11" s="63" t="str">
        <f t="shared" ref="S11" si="2">IF(ISNUMBER(Q11), IF(Q11&gt;P11,"NEVYHOVUJE","VYHOVUJE")," ")</f>
        <v xml:space="preserve"> </v>
      </c>
      <c r="T11" s="82"/>
      <c r="U11" s="92"/>
    </row>
    <row r="12" spans="2:21" ht="13.5" customHeight="1" thickTop="1" thickBot="1" x14ac:dyDescent="0.3">
      <c r="C12" s="5"/>
      <c r="D12" s="5"/>
      <c r="E12" s="5"/>
      <c r="F12" s="5"/>
      <c r="G12" s="5"/>
      <c r="H12" s="5"/>
      <c r="I12" s="5"/>
      <c r="J12" s="5"/>
      <c r="N12" s="5"/>
      <c r="O12" s="5"/>
      <c r="R12" s="47"/>
    </row>
    <row r="13" spans="2:21" ht="60.75" customHeight="1" thickTop="1" thickBot="1" x14ac:dyDescent="0.3">
      <c r="B13" s="85" t="s">
        <v>14</v>
      </c>
      <c r="C13" s="86"/>
      <c r="D13" s="86"/>
      <c r="E13" s="86"/>
      <c r="F13" s="86"/>
      <c r="G13" s="86"/>
      <c r="H13" s="75"/>
      <c r="I13" s="27"/>
      <c r="J13" s="27"/>
      <c r="K13" s="27"/>
      <c r="L13" s="12"/>
      <c r="M13" s="12"/>
      <c r="N13" s="28"/>
      <c r="O13" s="28"/>
      <c r="P13" s="29" t="s">
        <v>11</v>
      </c>
      <c r="Q13" s="87" t="s">
        <v>12</v>
      </c>
      <c r="R13" s="88"/>
      <c r="S13" s="89"/>
      <c r="T13" s="22"/>
      <c r="U13" s="30"/>
    </row>
    <row r="14" spans="2:21" ht="33" customHeight="1" thickTop="1" thickBot="1" x14ac:dyDescent="0.3">
      <c r="B14" s="93" t="s">
        <v>15</v>
      </c>
      <c r="C14" s="94"/>
      <c r="D14" s="94"/>
      <c r="E14" s="94"/>
      <c r="F14" s="94"/>
      <c r="G14" s="94"/>
      <c r="H14" s="37"/>
      <c r="I14" s="31"/>
      <c r="L14" s="10"/>
      <c r="M14" s="10"/>
      <c r="N14" s="32"/>
      <c r="O14" s="32"/>
      <c r="P14" s="33">
        <f>SUM(O7:O11)</f>
        <v>12950</v>
      </c>
      <c r="Q14" s="95">
        <f>SUM(R7:R11)</f>
        <v>0</v>
      </c>
      <c r="R14" s="96"/>
      <c r="S14" s="97"/>
    </row>
    <row r="15" spans="2:21" ht="14.25" customHeight="1" thickTop="1" x14ac:dyDescent="0.25"/>
    <row r="16" spans="2:21" ht="14.25" customHeight="1" x14ac:dyDescent="0.25">
      <c r="B16" s="40"/>
    </row>
    <row r="17" spans="2:3" ht="14.25" customHeight="1" x14ac:dyDescent="0.25">
      <c r="B17" s="41"/>
      <c r="C17" s="40"/>
    </row>
    <row r="18" spans="2:3" ht="14.25" customHeight="1" x14ac:dyDescent="0.25"/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QPXeexWsWvVKqQyBVB4Z8p8iXl8k92LfJ2rQEEaLkfkL9GuAFnP0GQv3sDDGG9bUn3ZtGRyDMV98wuZv09QsPg==" saltValue="XBFcdr+ee0Nzoe4fex6Rqw==" spinCount="100000" sheet="1" objects="1" scenarios="1"/>
  <mergeCells count="12">
    <mergeCell ref="B14:G14"/>
    <mergeCell ref="Q14:S14"/>
    <mergeCell ref="I7:I11"/>
    <mergeCell ref="M7:M11"/>
    <mergeCell ref="L7:L11"/>
    <mergeCell ref="J7:J11"/>
    <mergeCell ref="K7:K11"/>
    <mergeCell ref="T7:T11"/>
    <mergeCell ref="B1:C1"/>
    <mergeCell ref="B13:G13"/>
    <mergeCell ref="Q13:S13"/>
    <mergeCell ref="U7:U11"/>
  </mergeCells>
  <conditionalFormatting sqref="B7:B11 D7:D11">
    <cfRule type="containsBlanks" dxfId="12" priority="53">
      <formula>LEN(TRIM(B7))=0</formula>
    </cfRule>
  </conditionalFormatting>
  <conditionalFormatting sqref="B7:B11">
    <cfRule type="cellIs" dxfId="11" priority="48" operator="greaterThanOrEqual">
      <formula>1</formula>
    </cfRule>
  </conditionalFormatting>
  <conditionalFormatting sqref="S7:S11">
    <cfRule type="cellIs" dxfId="10" priority="45" operator="equal">
      <formula>"VYHOVUJE"</formula>
    </cfRule>
  </conditionalFormatting>
  <conditionalFormatting sqref="S7:S11">
    <cfRule type="cellIs" dxfId="9" priority="44" operator="equal">
      <formula>"NEVYHOVUJE"</formula>
    </cfRule>
  </conditionalFormatting>
  <conditionalFormatting sqref="G7:G11 Q7:Q11">
    <cfRule type="containsBlanks" dxfId="8" priority="25">
      <formula>LEN(TRIM(G7))=0</formula>
    </cfRule>
  </conditionalFormatting>
  <conditionalFormatting sqref="G7:G11 Q7:Q11">
    <cfRule type="notContainsBlanks" dxfId="7" priority="23">
      <formula>LEN(TRIM(G7))&gt;0</formula>
    </cfRule>
  </conditionalFormatting>
  <conditionalFormatting sqref="G7:G11 Q7:Q11">
    <cfRule type="notContainsBlanks" dxfId="6" priority="22">
      <formula>LEN(TRIM(G7))&gt;0</formula>
    </cfRule>
  </conditionalFormatting>
  <conditionalFormatting sqref="G7:G11">
    <cfRule type="notContainsBlanks" dxfId="5" priority="21">
      <formula>LEN(TRIM(G7))&gt;0</formula>
    </cfRule>
  </conditionalFormatting>
  <conditionalFormatting sqref="H7:H11">
    <cfRule type="containsBlanks" dxfId="4" priority="54">
      <formula>LEN(TRIM(H7))=0</formula>
    </cfRule>
  </conditionalFormatting>
  <conditionalFormatting sqref="H7:H11">
    <cfRule type="notContainsBlanks" dxfId="3" priority="56">
      <formula>LEN(TRIM(H7))&gt;0</formula>
    </cfRule>
  </conditionalFormatting>
  <conditionalFormatting sqref="H7:H8">
    <cfRule type="containsText" dxfId="2" priority="3" operator="containsText" text="ANO">
      <formula>NOT(ISERROR(SEARCH("ANO",H7)))</formula>
    </cfRule>
  </conditionalFormatting>
  <conditionalFormatting sqref="H9:H11">
    <cfRule type="containsText" dxfId="1" priority="2" operator="containsText" text="ANO">
      <formula>NOT(ISERROR(SEARCH("ANO",H9)))</formula>
    </cfRule>
  </conditionalFormatting>
  <conditionalFormatting sqref="H7:H8">
    <cfRule type="containsText" dxfId="0" priority="1" operator="containsText" text="ANO">
      <formula>NOT(ISERROR(SEARCH("ANO",H7)))</formula>
    </cfRule>
  </conditionalFormatting>
  <dataValidations count="3">
    <dataValidation type="list" showInputMessage="1" showErrorMessage="1" sqref="E7:E11" xr:uid="{00000000-0002-0000-0000-000000000000}">
      <formula1>"ks,bal,sada,"</formula1>
    </dataValidation>
    <dataValidation type="list" showInputMessage="1" showErrorMessage="1" sqref="J7 H7:H11" xr:uid="{00000000-0002-0000-0000-000001000000}">
      <formula1>"ANO,NE"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0.11811023622047245" right="0.15748031496062992" top="0.78740157480314965" bottom="0.78740157480314965" header="0.31496062992125984" footer="0.31496062992125984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2021-05-24T11:47:01Z</cp:lastPrinted>
  <dcterms:created xsi:type="dcterms:W3CDTF">2014-03-05T12:43:32Z</dcterms:created>
  <dcterms:modified xsi:type="dcterms:W3CDTF">2021-05-25T05:21:43Z</dcterms:modified>
</cp:coreProperties>
</file>